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<sst xmlns="http://schemas.openxmlformats.org/spreadsheetml/2006/main" count="615" uniqueCount="29">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</sst>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abSelected="1" workbookViewId="0">
      <pane ySplit="1" topLeftCell="A233" activePane="bottomLeft" state="frozen"/>
      <selection pane="bottomLeft" activeCell="E263" sqref="E263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>
        <v>155669490.13299984</v>
      </c>
      <c r="D253" s="55" t="s">
        <v>0</v>
      </c>
      <c r="E253" s="59">
        <v>11.488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O20" sqref="O20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970629501.11200047</v>
      </c>
      <c r="E6" s="21" t="s">
        <v>0</v>
      </c>
      <c r="F6" s="41"/>
      <c r="G6" s="22">
        <f>SUM(G7:G18)</f>
        <v>1</v>
      </c>
      <c r="H6" s="34">
        <f>ROUND(SUM(H7:H18),3)</f>
        <v>11.488</v>
      </c>
      <c r="I6" s="16">
        <v>0.96</v>
      </c>
      <c r="J6" s="35">
        <f>ROUNDDOWN(I6*H6,3)</f>
        <v>11.028</v>
      </c>
    </row>
    <row r="7" spans="1:12" x14ac:dyDescent="0.25">
      <c r="A7" s="23"/>
      <c r="B7" s="82">
        <v>2024</v>
      </c>
      <c r="C7" s="71" t="s">
        <v>13</v>
      </c>
      <c r="D7" s="72">
        <v>180882351.26100016</v>
      </c>
      <c r="E7" s="71" t="s">
        <v>0</v>
      </c>
      <c r="F7" s="83">
        <v>11.478999999999999</v>
      </c>
      <c r="G7" s="22">
        <f>D7/D$6</f>
        <v>0.18635571147772917</v>
      </c>
      <c r="H7" s="33">
        <f t="shared" ref="H7:H18" si="0">ROUNDDOWN(G7*F7,6)</f>
        <v>2.1391770000000001</v>
      </c>
      <c r="I7" s="22"/>
      <c r="J7" s="22"/>
    </row>
    <row r="8" spans="1:12" x14ac:dyDescent="0.25">
      <c r="A8" s="23"/>
      <c r="B8" s="84">
        <v>2024</v>
      </c>
      <c r="C8" s="68" t="s">
        <v>14</v>
      </c>
      <c r="D8" s="75">
        <v>114859969.7970001</v>
      </c>
      <c r="E8" s="68" t="s">
        <v>0</v>
      </c>
      <c r="F8" s="85">
        <v>11.507999999999999</v>
      </c>
      <c r="G8" s="22">
        <f t="shared" ref="G8:G17" si="1">D8/D$6</f>
        <v>0.11833554375321471</v>
      </c>
      <c r="H8" s="33">
        <f t="shared" si="0"/>
        <v>1.3618049999999999</v>
      </c>
      <c r="I8" s="22"/>
      <c r="J8" s="22"/>
    </row>
    <row r="9" spans="1:12" x14ac:dyDescent="0.25">
      <c r="A9" s="23"/>
      <c r="B9" s="84">
        <v>2024</v>
      </c>
      <c r="C9" s="68" t="s">
        <v>15</v>
      </c>
      <c r="D9" s="75">
        <v>108956279.36100014</v>
      </c>
      <c r="E9" s="68" t="s">
        <v>0</v>
      </c>
      <c r="F9" s="85">
        <v>11.507999999999999</v>
      </c>
      <c r="G9" s="22">
        <f t="shared" si="1"/>
        <v>0.11225321220524877</v>
      </c>
      <c r="H9" s="33">
        <f t="shared" si="0"/>
        <v>1.291809</v>
      </c>
      <c r="I9" s="22"/>
      <c r="J9" s="22"/>
    </row>
    <row r="10" spans="1:12" x14ac:dyDescent="0.25">
      <c r="A10" s="23"/>
      <c r="B10" s="84">
        <v>2024</v>
      </c>
      <c r="C10" s="68" t="s">
        <v>16</v>
      </c>
      <c r="D10" s="75">
        <v>69905745.385000005</v>
      </c>
      <c r="E10" s="68" t="s">
        <v>0</v>
      </c>
      <c r="F10" s="85">
        <v>11.494</v>
      </c>
      <c r="G10" s="22">
        <f t="shared" si="1"/>
        <v>7.2021039237847778E-2</v>
      </c>
      <c r="H10" s="33">
        <f t="shared" si="0"/>
        <v>0.82780900000000002</v>
      </c>
      <c r="I10" s="22"/>
      <c r="J10" s="22"/>
    </row>
    <row r="11" spans="1:12" x14ac:dyDescent="0.25">
      <c r="A11" s="23"/>
      <c r="B11" s="84">
        <v>2024</v>
      </c>
      <c r="C11" s="68" t="s">
        <v>17</v>
      </c>
      <c r="D11" s="75">
        <v>36090143.143000051</v>
      </c>
      <c r="E11" s="68" t="s">
        <v>0</v>
      </c>
      <c r="F11" s="85">
        <v>11.461</v>
      </c>
      <c r="G11" s="22">
        <f t="shared" si="1"/>
        <v>3.7182202994709541E-2</v>
      </c>
      <c r="H11" s="33">
        <f t="shared" si="0"/>
        <v>0.426145</v>
      </c>
      <c r="I11" s="22"/>
      <c r="J11" s="22"/>
    </row>
    <row r="12" spans="1:12" x14ac:dyDescent="0.25">
      <c r="A12" s="23"/>
      <c r="B12" s="84">
        <v>2024</v>
      </c>
      <c r="C12" s="68" t="s">
        <v>18</v>
      </c>
      <c r="D12" s="75">
        <v>28809912.695999969</v>
      </c>
      <c r="E12" s="68" t="s">
        <v>0</v>
      </c>
      <c r="F12" s="85">
        <v>11.477</v>
      </c>
      <c r="G12" s="22">
        <f t="shared" si="1"/>
        <v>2.968167839839396E-2</v>
      </c>
      <c r="H12" s="33">
        <f t="shared" si="0"/>
        <v>0.34065600000000001</v>
      </c>
      <c r="I12" s="22"/>
      <c r="J12" s="22"/>
    </row>
    <row r="13" spans="1:12" x14ac:dyDescent="0.25">
      <c r="A13" s="23"/>
      <c r="B13" s="84">
        <v>2024</v>
      </c>
      <c r="C13" s="68" t="s">
        <v>19</v>
      </c>
      <c r="D13" s="75">
        <v>23832428.234000016</v>
      </c>
      <c r="E13" s="68" t="s">
        <v>0</v>
      </c>
      <c r="F13" s="85">
        <v>11.484</v>
      </c>
      <c r="G13" s="22">
        <f t="shared" si="1"/>
        <v>2.4553579101702992E-2</v>
      </c>
      <c r="H13" s="33">
        <f t="shared" si="0"/>
        <v>0.28197299999999997</v>
      </c>
      <c r="I13" s="22"/>
      <c r="J13" s="22"/>
    </row>
    <row r="14" spans="1:12" x14ac:dyDescent="0.25">
      <c r="A14" s="23"/>
      <c r="B14" s="84">
        <v>2024</v>
      </c>
      <c r="C14" s="68" t="s">
        <v>20</v>
      </c>
      <c r="D14" s="75">
        <v>22979229.537999999</v>
      </c>
      <c r="E14" s="68" t="s">
        <v>0</v>
      </c>
      <c r="F14" s="85">
        <v>11.534000000000001</v>
      </c>
      <c r="G14" s="22">
        <f t="shared" si="1"/>
        <v>2.3674563272261841E-2</v>
      </c>
      <c r="H14" s="33">
        <f t="shared" si="0"/>
        <v>0.27306200000000003</v>
      </c>
      <c r="I14" s="22"/>
      <c r="J14" s="22"/>
    </row>
    <row r="15" spans="1:12" x14ac:dyDescent="0.25">
      <c r="A15" s="23"/>
      <c r="B15" s="84">
        <v>2024</v>
      </c>
      <c r="C15" s="68" t="s">
        <v>21</v>
      </c>
      <c r="D15" s="75">
        <v>30983383.847999964</v>
      </c>
      <c r="E15" s="68" t="s">
        <v>0</v>
      </c>
      <c r="F15" s="85">
        <v>11.481999999999999</v>
      </c>
      <c r="G15" s="22">
        <f t="shared" si="1"/>
        <v>3.1920917108437245E-2</v>
      </c>
      <c r="H15" s="33">
        <f t="shared" si="0"/>
        <v>0.36651499999999998</v>
      </c>
      <c r="I15" s="22"/>
      <c r="J15" s="22"/>
    </row>
    <row r="16" spans="1:12" x14ac:dyDescent="0.25">
      <c r="A16" s="23"/>
      <c r="B16" s="84">
        <v>2024</v>
      </c>
      <c r="C16" s="68" t="s">
        <v>10</v>
      </c>
      <c r="D16" s="75">
        <v>69307812.445000097</v>
      </c>
      <c r="E16" s="68" t="s">
        <v>0</v>
      </c>
      <c r="F16" s="85">
        <v>11.472</v>
      </c>
      <c r="G16" s="22">
        <f t="shared" si="1"/>
        <v>7.1405013308989365E-2</v>
      </c>
      <c r="H16" s="33">
        <f t="shared" si="0"/>
        <v>0.81915800000000005</v>
      </c>
      <c r="I16" s="22"/>
      <c r="J16" s="22"/>
    </row>
    <row r="17" spans="1:13" x14ac:dyDescent="0.25">
      <c r="A17" s="23"/>
      <c r="B17" s="84">
        <v>2024</v>
      </c>
      <c r="C17" s="68" t="s">
        <v>11</v>
      </c>
      <c r="D17" s="75">
        <v>128352755.27100024</v>
      </c>
      <c r="E17" s="68" t="s">
        <v>0</v>
      </c>
      <c r="F17" s="85">
        <v>11.478</v>
      </c>
      <c r="G17" s="22">
        <f t="shared" si="1"/>
        <v>0.13223661049242072</v>
      </c>
      <c r="H17" s="33">
        <f t="shared" si="0"/>
        <v>1.517811</v>
      </c>
      <c r="I17" s="22"/>
      <c r="J17" s="22"/>
    </row>
    <row r="18" spans="1:13" ht="13.8" thickBot="1" x14ac:dyDescent="0.3">
      <c r="A18" s="23"/>
      <c r="B18" s="86">
        <v>2024</v>
      </c>
      <c r="C18" s="53" t="s">
        <v>12</v>
      </c>
      <c r="D18" s="65">
        <v>155669490.13299984</v>
      </c>
      <c r="E18" s="53" t="s">
        <v>0</v>
      </c>
      <c r="F18" s="87">
        <v>11.488</v>
      </c>
      <c r="G18" s="22">
        <f t="shared" ref="G18" si="2">D18/D$6</f>
        <v>0.16037992864904402</v>
      </c>
      <c r="H18" s="33">
        <f t="shared" si="0"/>
        <v>1.842444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2025-01-07T13:09:11Z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