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bookViews>
    <workbookView xWindow="0" yWindow="0" windowWidth="25200" windowHeight="11556"/>
  </bookViews>
  <sheets>
    <sheet name="Monatsmengen und Brennwert" sheetId="1" r:id="rId1"/>
    <sheet name="Brennwertermittlung" sheetId="2" r:id="rId2"/>
  </sheets>
  <calcPr calcId="162913"/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>
  <authors>
    <author>EVH</author>
  </authors>
  <commentList>
    <comment ref="B4" authorId="0" shapeId="0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<sst xmlns="http://schemas.openxmlformats.org/spreadsheetml/2006/main" count="639" uniqueCount="29">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</sst>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/>
    <cellStyle name="Komma 3" xfId="33"/>
    <cellStyle name="Neutral" xfId="34" builtinId="28" customBuiltin="1"/>
    <cellStyle name="Normal 2" xfId="35"/>
    <cellStyle name="Notiz 2" xfId="36"/>
    <cellStyle name="Prozent 2" xfId="37"/>
    <cellStyle name="Schlecht" xfId="38" builtinId="27" customBuiltin="1"/>
    <cellStyle name="Standard" xfId="0" builtinId="0"/>
    <cellStyle name="Standard 2" xfId="39"/>
    <cellStyle name="Standard 2 2" xfId="40"/>
    <cellStyle name="Standard 3" xfId="41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tabSelected="1" workbookViewId="0">
      <pane ySplit="1" topLeftCell="A253" activePane="bottomLeft" state="frozen"/>
      <selection pane="bottomLeft" activeCell="C262" sqref="C262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D263" s="8" t="s">
        <v>0</v>
      </c>
    </row>
    <row r="264" spans="1:5" x14ac:dyDescent="0.25">
      <c r="A264" s="47">
        <v>2025</v>
      </c>
      <c r="B264" s="68" t="s">
        <v>11</v>
      </c>
      <c r="D264" s="8" t="s">
        <v>0</v>
      </c>
    </row>
    <row r="265" spans="1:5" ht="13.8" thickBot="1" x14ac:dyDescent="0.3">
      <c r="A265" s="56">
        <v>2025</v>
      </c>
      <c r="B265" s="53" t="s">
        <v>12</v>
      </c>
      <c r="C265" s="65"/>
      <c r="D265" s="55" t="s">
        <v>0</v>
      </c>
      <c r="E265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1"/>
  <sheetViews>
    <sheetView workbookViewId="0">
      <selection activeCell="O20" sqref="O20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970629501.11200047</v>
      </c>
      <c r="E6" s="21" t="s">
        <v>0</v>
      </c>
      <c r="F6" s="41"/>
      <c r="G6" s="22">
        <f>SUM(G7:G18)</f>
        <v>1</v>
      </c>
      <c r="H6" s="34">
        <f>ROUND(SUM(H7:H18),3)</f>
        <v>11.488</v>
      </c>
      <c r="I6" s="16">
        <v>0.96</v>
      </c>
      <c r="J6" s="35">
        <f>ROUNDDOWN(I6*H6,3)</f>
        <v>11.028</v>
      </c>
    </row>
    <row r="7" spans="1:12" x14ac:dyDescent="0.25">
      <c r="A7" s="23"/>
      <c r="B7" s="82">
        <v>2024</v>
      </c>
      <c r="C7" s="71" t="s">
        <v>13</v>
      </c>
      <c r="D7" s="72">
        <v>180882351.26100016</v>
      </c>
      <c r="E7" s="71" t="s">
        <v>0</v>
      </c>
      <c r="F7" s="83">
        <v>11.478999999999999</v>
      </c>
      <c r="G7" s="22">
        <f>D7/D$6</f>
        <v>0.18635571147772917</v>
      </c>
      <c r="H7" s="33">
        <f t="shared" ref="H7:H18" si="0">ROUNDDOWN(G7*F7,6)</f>
        <v>2.1391770000000001</v>
      </c>
      <c r="I7" s="22"/>
      <c r="J7" s="22"/>
    </row>
    <row r="8" spans="1:12" x14ac:dyDescent="0.25">
      <c r="A8" s="23"/>
      <c r="B8" s="84">
        <v>2024</v>
      </c>
      <c r="C8" s="68" t="s">
        <v>14</v>
      </c>
      <c r="D8" s="75">
        <v>114859969.7970001</v>
      </c>
      <c r="E8" s="68" t="s">
        <v>0</v>
      </c>
      <c r="F8" s="85">
        <v>11.507999999999999</v>
      </c>
      <c r="G8" s="22">
        <f t="shared" ref="G8:G17" si="1">D8/D$6</f>
        <v>0.11833554375321471</v>
      </c>
      <c r="H8" s="33">
        <f t="shared" si="0"/>
        <v>1.3618049999999999</v>
      </c>
      <c r="I8" s="22"/>
      <c r="J8" s="22"/>
    </row>
    <row r="9" spans="1:12" x14ac:dyDescent="0.25">
      <c r="A9" s="23"/>
      <c r="B9" s="84">
        <v>2024</v>
      </c>
      <c r="C9" s="68" t="s">
        <v>15</v>
      </c>
      <c r="D9" s="75">
        <v>108956279.36100014</v>
      </c>
      <c r="E9" s="68" t="s">
        <v>0</v>
      </c>
      <c r="F9" s="85">
        <v>11.507999999999999</v>
      </c>
      <c r="G9" s="22">
        <f t="shared" si="1"/>
        <v>0.11225321220524877</v>
      </c>
      <c r="H9" s="33">
        <f t="shared" si="0"/>
        <v>1.291809</v>
      </c>
      <c r="I9" s="22"/>
      <c r="J9" s="22"/>
    </row>
    <row r="10" spans="1:12" x14ac:dyDescent="0.25">
      <c r="A10" s="23"/>
      <c r="B10" s="84">
        <v>2024</v>
      </c>
      <c r="C10" s="68" t="s">
        <v>16</v>
      </c>
      <c r="D10" s="75">
        <v>69905745.385000005</v>
      </c>
      <c r="E10" s="68" t="s">
        <v>0</v>
      </c>
      <c r="F10" s="85">
        <v>11.494</v>
      </c>
      <c r="G10" s="22">
        <f t="shared" si="1"/>
        <v>7.2021039237847778E-2</v>
      </c>
      <c r="H10" s="33">
        <f t="shared" si="0"/>
        <v>0.82780900000000002</v>
      </c>
      <c r="I10" s="22"/>
      <c r="J10" s="22"/>
    </row>
    <row r="11" spans="1:12" x14ac:dyDescent="0.25">
      <c r="A11" s="23"/>
      <c r="B11" s="84">
        <v>2024</v>
      </c>
      <c r="C11" s="68" t="s">
        <v>17</v>
      </c>
      <c r="D11" s="75">
        <v>36090143.143000051</v>
      </c>
      <c r="E11" s="68" t="s">
        <v>0</v>
      </c>
      <c r="F11" s="85">
        <v>11.461</v>
      </c>
      <c r="G11" s="22">
        <f t="shared" si="1"/>
        <v>3.7182202994709541E-2</v>
      </c>
      <c r="H11" s="33">
        <f t="shared" si="0"/>
        <v>0.426145</v>
      </c>
      <c r="I11" s="22"/>
      <c r="J11" s="22"/>
    </row>
    <row r="12" spans="1:12" x14ac:dyDescent="0.25">
      <c r="A12" s="23"/>
      <c r="B12" s="84">
        <v>2024</v>
      </c>
      <c r="C12" s="68" t="s">
        <v>18</v>
      </c>
      <c r="D12" s="75">
        <v>28809912.695999969</v>
      </c>
      <c r="E12" s="68" t="s">
        <v>0</v>
      </c>
      <c r="F12" s="85">
        <v>11.477</v>
      </c>
      <c r="G12" s="22">
        <f t="shared" si="1"/>
        <v>2.968167839839396E-2</v>
      </c>
      <c r="H12" s="33">
        <f t="shared" si="0"/>
        <v>0.34065600000000001</v>
      </c>
      <c r="I12" s="22"/>
      <c r="J12" s="22"/>
    </row>
    <row r="13" spans="1:12" x14ac:dyDescent="0.25">
      <c r="A13" s="23"/>
      <c r="B13" s="84">
        <v>2024</v>
      </c>
      <c r="C13" s="68" t="s">
        <v>19</v>
      </c>
      <c r="D13" s="75">
        <v>23832428.234000016</v>
      </c>
      <c r="E13" s="68" t="s">
        <v>0</v>
      </c>
      <c r="F13" s="85">
        <v>11.484</v>
      </c>
      <c r="G13" s="22">
        <f t="shared" si="1"/>
        <v>2.4553579101702992E-2</v>
      </c>
      <c r="H13" s="33">
        <f t="shared" si="0"/>
        <v>0.28197299999999997</v>
      </c>
      <c r="I13" s="22"/>
      <c r="J13" s="22"/>
    </row>
    <row r="14" spans="1:12" x14ac:dyDescent="0.25">
      <c r="A14" s="23"/>
      <c r="B14" s="84">
        <v>2024</v>
      </c>
      <c r="C14" s="68" t="s">
        <v>20</v>
      </c>
      <c r="D14" s="75">
        <v>22979229.537999999</v>
      </c>
      <c r="E14" s="68" t="s">
        <v>0</v>
      </c>
      <c r="F14" s="85">
        <v>11.534000000000001</v>
      </c>
      <c r="G14" s="22">
        <f t="shared" si="1"/>
        <v>2.3674563272261841E-2</v>
      </c>
      <c r="H14" s="33">
        <f t="shared" si="0"/>
        <v>0.27306200000000003</v>
      </c>
      <c r="I14" s="22"/>
      <c r="J14" s="22"/>
    </row>
    <row r="15" spans="1:12" x14ac:dyDescent="0.25">
      <c r="A15" s="23"/>
      <c r="B15" s="84">
        <v>2024</v>
      </c>
      <c r="C15" s="68" t="s">
        <v>21</v>
      </c>
      <c r="D15" s="75">
        <v>30983383.847999964</v>
      </c>
      <c r="E15" s="68" t="s">
        <v>0</v>
      </c>
      <c r="F15" s="85">
        <v>11.481999999999999</v>
      </c>
      <c r="G15" s="22">
        <f t="shared" si="1"/>
        <v>3.1920917108437245E-2</v>
      </c>
      <c r="H15" s="33">
        <f t="shared" si="0"/>
        <v>0.36651499999999998</v>
      </c>
      <c r="I15" s="22"/>
      <c r="J15" s="22"/>
    </row>
    <row r="16" spans="1:12" x14ac:dyDescent="0.25">
      <c r="A16" s="23"/>
      <c r="B16" s="84">
        <v>2024</v>
      </c>
      <c r="C16" s="68" t="s">
        <v>10</v>
      </c>
      <c r="D16" s="75">
        <v>69307812.445000097</v>
      </c>
      <c r="E16" s="68" t="s">
        <v>0</v>
      </c>
      <c r="F16" s="85">
        <v>11.472</v>
      </c>
      <c r="G16" s="22">
        <f t="shared" si="1"/>
        <v>7.1405013308989365E-2</v>
      </c>
      <c r="H16" s="33">
        <f t="shared" si="0"/>
        <v>0.81915800000000005</v>
      </c>
      <c r="I16" s="22"/>
      <c r="J16" s="22"/>
    </row>
    <row r="17" spans="1:13" x14ac:dyDescent="0.25">
      <c r="A17" s="23"/>
      <c r="B17" s="84">
        <v>2024</v>
      </c>
      <c r="C17" s="68" t="s">
        <v>11</v>
      </c>
      <c r="D17" s="75">
        <v>128352755.27100024</v>
      </c>
      <c r="E17" s="68" t="s">
        <v>0</v>
      </c>
      <c r="F17" s="85">
        <v>11.478</v>
      </c>
      <c r="G17" s="22">
        <f t="shared" si="1"/>
        <v>0.13223661049242072</v>
      </c>
      <c r="H17" s="33">
        <f t="shared" si="0"/>
        <v>1.517811</v>
      </c>
      <c r="I17" s="22"/>
      <c r="J17" s="22"/>
    </row>
    <row r="18" spans="1:13" ht="13.8" thickBot="1" x14ac:dyDescent="0.3">
      <c r="A18" s="23"/>
      <c r="B18" s="86">
        <v>2024</v>
      </c>
      <c r="C18" s="53" t="s">
        <v>12</v>
      </c>
      <c r="D18" s="65">
        <v>155669490.13299984</v>
      </c>
      <c r="E18" s="53" t="s">
        <v>0</v>
      </c>
      <c r="F18" s="87">
        <v>11.488</v>
      </c>
      <c r="G18" s="22">
        <f t="shared" ref="G18" si="2">D18/D$6</f>
        <v>0.16037992864904402</v>
      </c>
      <c r="H18" s="33">
        <f t="shared" si="0"/>
        <v>1.842444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2025-10-06T08:27:31Z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